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fit Projection" sheetId="1" r:id="rId5"/>
  </sheets>
  <definedNames/>
  <calcPr/>
</workbook>
</file>

<file path=xl/sharedStrings.xml><?xml version="1.0" encoding="utf-8"?>
<sst xmlns="http://schemas.openxmlformats.org/spreadsheetml/2006/main" count="47" uniqueCount="47">
  <si>
    <t>Carolina Land Capital LLC — Projected Profit Worksheet</t>
  </si>
  <si>
    <t>New Spec Build — Double Wide Manufactured Home</t>
  </si>
  <si>
    <t>Project Address / Lot:</t>
  </si>
  <si>
    <t>Prepared For (Borrower):</t>
  </si>
  <si>
    <t>Date Prepared:</t>
  </si>
  <si>
    <t>Loan Officer:</t>
  </si>
  <si>
    <t>STEP 1: COMPARABLE SALES</t>
  </si>
  <si>
    <t>Comp #</t>
  </si>
  <si>
    <t>Address</t>
  </si>
  <si>
    <t>Sold Price</t>
  </si>
  <si>
    <t>SQ FT</t>
  </si>
  <si>
    <t>Price / SF ($)</t>
  </si>
  <si>
    <t>1</t>
  </si>
  <si>
    <t>123 Sample Rd, Sanford, NC</t>
  </si>
  <si>
    <t>2</t>
  </si>
  <si>
    <t>3</t>
  </si>
  <si>
    <t>Average Price / SF</t>
  </si>
  <si>
    <t>STEP 2: PROJECTED SALES PRICE</t>
  </si>
  <si>
    <t>Your Project Home — SQ FT</t>
  </si>
  <si>
    <t>Projected Sales Price  (Avg $/SF × Your SQ FT)</t>
  </si>
  <si>
    <t>STEP 3: PROJECT COSTS &amp; PROFIT</t>
  </si>
  <si>
    <t>Less: Total Project Cost (enter from your SOW)</t>
  </si>
  <si>
    <t>Enter your SOW total project cost</t>
  </si>
  <si>
    <t>Sales Commission %</t>
  </si>
  <si>
    <t>Less: Sales Commission ($)</t>
  </si>
  <si>
    <t>Loan Amount (basis for points &amp; interest)</t>
  </si>
  <si>
    <t>Defaults to Total Project Cost above</t>
  </si>
  <si>
    <t>Loan Points (%)</t>
  </si>
  <si>
    <t>Less: Loan Points ($)</t>
  </si>
  <si>
    <t>Loan Interest Rate (Annual %)</t>
  </si>
  <si>
    <t>Estimated Loan Term (Months)</t>
  </si>
  <si>
    <t>Less: Loan Interest ($)</t>
  </si>
  <si>
    <t>Projected Closing Costs</t>
  </si>
  <si>
    <t>Buyer Concessions</t>
  </si>
  <si>
    <t>Transfer Tax / Fee ($2 per $1,000 of Sales Price)</t>
  </si>
  <si>
    <t>Prorated Property Taxes</t>
  </si>
  <si>
    <t>Other Closing Costs</t>
  </si>
  <si>
    <t>Less: Total Closing Costs</t>
  </si>
  <si>
    <t>TOTAL PROJECTED COSTS</t>
  </si>
  <si>
    <t>PROJECTED PROFIT</t>
  </si>
  <si>
    <t>Profit Margin (% of Sales Price)</t>
  </si>
  <si>
    <t>LEGEND / INSTRUCTIONS</t>
  </si>
  <si>
    <t>•  Blue text = your input — fill in comp addresses/prices/SF, your home's SF, your SOW total project cost, commission %, points %, rate %, term, and closing cost estimates.</t>
  </si>
  <si>
    <t>•  Total Project Cost is entered manually from your own SOW / budget — this worksheet does not pull it automatically.</t>
  </si>
  <si>
    <t>•  Loan Points and Interest default to using Total Project Cost as the loan amount — edit that cell directly if your loan amount differs.</t>
  </si>
  <si>
    <t>•  Interest is calculated as: Loan Amount × Rate × (Term / 12) — full committed amount from day one, consistent with our Dutch interest structure.</t>
  </si>
  <si>
    <t>•  This worksheet is a projection only, not a commitment to lend or a guarantee of sales price, costs, or profit.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</si>
</sst>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$#,##0"/>
    <numFmt numFmtId="165" formatCode="\$#,##0.00"/>
    <numFmt numFmtId="166" formatCode="0.0%"/>
  </numFmts>
  <fonts count="12">
    <font>
      <sz val="11.0"/>
      <color theme="1"/>
      <name val="Calibri"/>
      <scheme val="minor"/>
    </font>
    <font>
      <b/>
      <sz val="13.0"/>
      <color rgb="FFFFFFFF"/>
      <name val="Calibri"/>
    </font>
    <font/>
    <font>
      <sz val="11.0"/>
      <color theme="1"/>
      <name val="Calibri"/>
    </font>
    <font>
      <b/>
      <sz val="11.0"/>
      <color rgb="FFFFFFFF"/>
      <name val="Calibri"/>
    </font>
    <font>
      <b/>
      <sz val="11.0"/>
      <color rgb="FF1F1F1F"/>
      <name val="Calibri"/>
    </font>
    <font>
      <sz val="11.0"/>
      <color rgb="FF0070C0"/>
      <name val="Calibri"/>
    </font>
    <font>
      <b/>
      <sz val="12.0"/>
      <color rgb="FFFFFFFF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i/>
      <sz val="11.0"/>
      <color rgb="FF595959"/>
      <name val="Calibri"/>
    </font>
    <font>
      <b/>
      <sz val="11.0"/>
      <color rgb="FF274E13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5B9BD5"/>
        <bgColor rgb="FF5B9BD5"/>
      </patternFill>
    </fill>
    <fill>
      <patternFill patternType="solid">
        <fgColor rgb="FFFCE4D6"/>
        <bgColor rgb="FFFCE4D6"/>
      </patternFill>
    </fill>
    <fill>
      <patternFill patternType="solid">
        <fgColor rgb="FFD9EAD3"/>
        <bgColor rgb="FFD9EAD3"/>
      </patternFill>
    </fill>
  </fills>
  <borders count="5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1" fillId="2" fontId="4" numFmtId="0" xfId="0" applyAlignment="1" applyBorder="1" applyFill="1" applyFont="1">
      <alignment horizontal="left" shrinkToFit="0" vertical="center" wrapText="0"/>
    </xf>
    <xf borderId="1" fillId="3" fontId="5" numFmtId="0" xfId="0" applyAlignment="1" applyBorder="1" applyFill="1" applyFont="1">
      <alignment horizontal="left" shrinkToFit="0" vertical="center" wrapText="0"/>
    </xf>
    <xf borderId="4" fillId="3" fontId="6" numFmtId="0" xfId="0" applyAlignment="1" applyBorder="1" applyFill="1" applyFont="1">
      <alignment horizontal="left" shrinkToFit="0" vertical="center" wrapText="0"/>
    </xf>
    <xf borderId="1" fillId="2" fontId="7" numFmtId="0" xfId="0" applyAlignment="1" applyBorder="1" applyFill="1" applyFont="1">
      <alignment horizontal="left" shrinkToFit="0" vertical="center" wrapText="0"/>
    </xf>
    <xf borderId="4" fillId="4" fontId="4" numFmtId="0" xfId="0" applyAlignment="1" applyBorder="1" applyFill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left" shrinkToFit="0" vertical="center" wrapText="0"/>
    </xf>
    <xf borderId="4" fillId="0" fontId="6" numFmtId="164" xfId="0" applyAlignment="1" applyBorder="1" applyFont="1" applyNumberFormat="1">
      <alignment horizontal="right" shrinkToFit="0" vertical="center" wrapText="0"/>
    </xf>
    <xf borderId="4" fillId="0" fontId="6" numFmtId="3" xfId="0" applyAlignment="1" applyBorder="1" applyFont="1" applyNumberFormat="1">
      <alignment horizontal="right" shrinkToFit="0" vertical="center" wrapText="0"/>
    </xf>
    <xf borderId="4" fillId="0" fontId="9" numFmtId="165" xfId="0" applyAlignment="1" applyBorder="1" applyFont="1" applyNumberFormat="1">
      <alignment horizontal="right" shrinkToFit="0" vertical="center" wrapText="0"/>
    </xf>
    <xf borderId="4" fillId="0" fontId="8" numFmtId="0" xfId="0" applyAlignment="1" applyBorder="1" applyFont="1">
      <alignment horizontal="left" shrinkToFit="0" vertical="center" wrapText="0"/>
    </xf>
    <xf borderId="1" fillId="3" fontId="9" numFmtId="0" xfId="0" applyAlignment="1" applyBorder="1" applyFill="1" applyFont="1">
      <alignment horizontal="right" shrinkToFit="0" vertical="center" wrapText="0"/>
    </xf>
    <xf borderId="4" fillId="3" fontId="9" numFmtId="165" xfId="0" applyAlignment="1" applyBorder="1" applyFill="1" applyFont="1" applyNumberFormat="1">
      <alignment horizontal="right" shrinkToFit="0" vertical="center" wrapText="0"/>
    </xf>
    <xf borderId="4" fillId="3" fontId="8" numFmtId="0" xfId="0" applyAlignment="1" applyBorder="1" applyFill="1" applyFont="1">
      <alignment shrinkToFit="0" vertical="center" wrapText="0"/>
    </xf>
    <xf borderId="1" fillId="0" fontId="9" numFmtId="0" xfId="0" applyAlignment="1" applyBorder="1" applyFont="1">
      <alignment horizontal="left" shrinkToFit="0" vertical="center" wrapText="0"/>
    </xf>
    <xf borderId="4" fillId="0" fontId="8" numFmtId="0" xfId="0" applyAlignment="1" applyBorder="1" applyFont="1">
      <alignment shrinkToFit="0" vertical="center" wrapText="0"/>
    </xf>
    <xf borderId="1" fillId="5" fontId="9" numFmtId="0" xfId="0" applyAlignment="1" applyBorder="1" applyFill="1" applyFont="1">
      <alignment horizontal="left" shrinkToFit="0" vertical="center" wrapText="0"/>
    </xf>
    <xf borderId="4" fillId="5" fontId="9" numFmtId="164" xfId="0" applyAlignment="1" applyBorder="1" applyFill="1" applyFont="1" applyNumberFormat="1">
      <alignment horizontal="right" shrinkToFit="0" vertical="center" wrapText="0"/>
    </xf>
    <xf borderId="4" fillId="5" fontId="8" numFmtId="0" xfId="0" applyAlignment="1" applyBorder="1" applyFill="1" applyFont="1">
      <alignment shrinkToFit="0" vertical="center" wrapText="0"/>
    </xf>
    <xf borderId="1" fillId="0" fontId="8" numFmtId="0" xfId="0" applyAlignment="1" applyBorder="1" applyFont="1">
      <alignment horizontal="left" shrinkToFit="0" vertical="center" wrapText="0"/>
    </xf>
    <xf borderId="4" fillId="0" fontId="10" numFmtId="0" xfId="0" applyAlignment="1" applyBorder="1" applyFont="1">
      <alignment horizontal="left" shrinkToFit="0" vertical="center" wrapText="0"/>
    </xf>
    <xf borderId="4" fillId="0" fontId="6" numFmtId="166" xfId="0" applyAlignment="1" applyBorder="1" applyFont="1" applyNumberFormat="1">
      <alignment horizontal="right" shrinkToFit="0" vertical="center" wrapText="0"/>
    </xf>
    <xf borderId="4" fillId="0" fontId="8" numFmtId="164" xfId="0" applyAlignment="1" applyBorder="1" applyFont="1" applyNumberFormat="1">
      <alignment horizontal="right" shrinkToFit="0" vertical="center" wrapText="0"/>
    </xf>
    <xf borderId="4" fillId="0" fontId="6" numFmtId="1" xfId="0" applyAlignment="1" applyBorder="1" applyFont="1" applyNumberFormat="1">
      <alignment horizontal="right" shrinkToFit="0" vertical="center" wrapText="0"/>
    </xf>
    <xf borderId="1" fillId="6" fontId="11" numFmtId="0" xfId="0" applyAlignment="1" applyBorder="1" applyFill="1" applyFont="1">
      <alignment horizontal="left" shrinkToFit="0" vertical="center" wrapText="0"/>
    </xf>
    <xf borderId="1" fillId="3" fontId="9" numFmtId="0" xfId="0" applyAlignment="1" applyBorder="1" applyFill="1" applyFont="1">
      <alignment horizontal="left" shrinkToFit="0" vertical="center" wrapText="0"/>
    </xf>
    <xf borderId="4" fillId="3" fontId="9" numFmtId="164" xfId="0" applyAlignment="1" applyBorder="1" applyFill="1" applyFont="1" applyNumberFormat="1">
      <alignment horizontal="right" shrinkToFit="0" vertical="center" wrapText="0"/>
    </xf>
    <xf borderId="4" fillId="5" fontId="9" numFmtId="166" xfId="0" applyAlignment="1" applyBorder="1" applyFill="1" applyFont="1" applyNumberFormat="1">
      <alignment horizontal="right" shrinkToFit="0" vertical="center" wrapText="0"/>
    </xf>
    <xf borderId="0" fillId="0" fontId="8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4.0"/>
    <col customWidth="1" min="2" max="2" width="18.0"/>
    <col customWidth="1" min="3" max="3" width="16.0"/>
    <col customWidth="1" min="4" max="4" width="14.0"/>
    <col customWidth="1" min="5" max="5" width="16.0"/>
    <col customWidth="1" min="6" max="6" width="26.0"/>
  </cols>
  <sheetData>
    <row r="1" ht="21.7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0" customHeight="1">
      <c r="A2" s="5" t="s">
        <v>1</v>
      </c>
      <c r="B2" s="2"/>
      <c r="C2" s="2"/>
      <c r="D2" s="2"/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0" customHeight="1">
      <c r="A3" s="6" t="s">
        <v>2</v>
      </c>
      <c r="B3" s="3"/>
      <c r="C3" s="7"/>
      <c r="D3" s="6" t="s">
        <v>3</v>
      </c>
      <c r="E3" s="3"/>
      <c r="F3" s="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0" customHeight="1">
      <c r="A4" s="6" t="s">
        <v>4</v>
      </c>
      <c r="B4" s="3"/>
      <c r="C4" s="7"/>
      <c r="D4" s="6" t="s">
        <v>5</v>
      </c>
      <c r="E4" s="3"/>
      <c r="F4" s="7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0" customHeight="1">
      <c r="A6" s="8" t="s">
        <v>6</v>
      </c>
      <c r="B6" s="2"/>
      <c r="C6" s="2"/>
      <c r="D6" s="2"/>
      <c r="E6" s="2"/>
      <c r="F6" s="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0" customHeight="1">
      <c r="A7" s="9" t="s">
        <v>7</v>
      </c>
      <c r="B7" s="9" t="s">
        <v>8</v>
      </c>
      <c r="C7" s="9" t="s">
        <v>9</v>
      </c>
      <c r="D7" s="9" t="s">
        <v>10</v>
      </c>
      <c r="E7" s="9" t="s">
        <v>11</v>
      </c>
      <c r="F7" s="9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0" customHeight="1">
      <c r="A8" s="10" t="s">
        <v>12</v>
      </c>
      <c r="B8" s="11" t="s">
        <v>13</v>
      </c>
      <c r="C8" s="12">
        <v>250000.0</v>
      </c>
      <c r="D8" s="13">
        <v>1525.0</v>
      </c>
      <c r="E8" s="14">
        <f t="shared" ref="E8:E10" si="1">IFERROR(C8/D8,"")</f>
        <v>163.9344262</v>
      </c>
      <c r="F8" s="1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0" t="s">
        <v>14</v>
      </c>
      <c r="B9" s="11"/>
      <c r="C9" s="12">
        <v>234000.0</v>
      </c>
      <c r="D9" s="13">
        <v>1567.0</v>
      </c>
      <c r="E9" s="14">
        <f t="shared" si="1"/>
        <v>149.3299298</v>
      </c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0" t="s">
        <v>15</v>
      </c>
      <c r="B10" s="11"/>
      <c r="C10" s="12"/>
      <c r="D10" s="13"/>
      <c r="E10" s="14" t="str">
        <f t="shared" si="1"/>
        <v/>
      </c>
      <c r="F10" s="1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0" customHeight="1">
      <c r="A11" s="16" t="s">
        <v>16</v>
      </c>
      <c r="B11" s="2"/>
      <c r="C11" s="2"/>
      <c r="D11" s="3"/>
      <c r="E11" s="17">
        <f>IFERROR(AVERAGE(E8:E10),"")</f>
        <v>156.632178</v>
      </c>
      <c r="F11" s="18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0" customHeight="1">
      <c r="A13" s="8" t="s">
        <v>17</v>
      </c>
      <c r="B13" s="2"/>
      <c r="C13" s="2"/>
      <c r="D13" s="2"/>
      <c r="E13" s="2"/>
      <c r="F13" s="3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9" t="s">
        <v>18</v>
      </c>
      <c r="B14" s="2"/>
      <c r="C14" s="2"/>
      <c r="D14" s="2"/>
      <c r="E14" s="13"/>
      <c r="F14" s="20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0" customHeight="1">
      <c r="A15" s="21" t="s">
        <v>19</v>
      </c>
      <c r="B15" s="2"/>
      <c r="C15" s="2"/>
      <c r="D15" s="3"/>
      <c r="E15" s="22">
        <f>IFERROR(E11*E14,"")</f>
        <v>0</v>
      </c>
      <c r="F15" s="23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0" customHeight="1">
      <c r="A17" s="8" t="s">
        <v>20</v>
      </c>
      <c r="B17" s="2"/>
      <c r="C17" s="2"/>
      <c r="D17" s="2"/>
      <c r="E17" s="2"/>
      <c r="F17" s="3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0" customHeight="1">
      <c r="A18" s="24" t="s">
        <v>21</v>
      </c>
      <c r="B18" s="2"/>
      <c r="C18" s="2"/>
      <c r="D18" s="2"/>
      <c r="E18" s="12">
        <v>0.0</v>
      </c>
      <c r="F18" s="25" t="s">
        <v>22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24" t="s">
        <v>23</v>
      </c>
      <c r="B19" s="2"/>
      <c r="C19" s="2"/>
      <c r="D19" s="2"/>
      <c r="E19" s="26">
        <v>0.06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0" customHeight="1">
      <c r="A20" s="24" t="s">
        <v>24</v>
      </c>
      <c r="B20" s="2"/>
      <c r="C20" s="2"/>
      <c r="D20" s="2"/>
      <c r="E20" s="27">
        <f>E15*E19</f>
        <v>0</v>
      </c>
      <c r="F20" s="2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4" t="s">
        <v>25</v>
      </c>
      <c r="B21" s="2"/>
      <c r="C21" s="2"/>
      <c r="D21" s="2"/>
      <c r="E21" s="27">
        <f>E18</f>
        <v>0</v>
      </c>
      <c r="F21" s="25" t="s">
        <v>26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4" t="s">
        <v>27</v>
      </c>
      <c r="B22" s="2"/>
      <c r="C22" s="2"/>
      <c r="D22" s="2"/>
      <c r="E22" s="26">
        <v>0.02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24" t="s">
        <v>28</v>
      </c>
      <c r="B23" s="2"/>
      <c r="C23" s="2"/>
      <c r="D23" s="2"/>
      <c r="E23" s="27">
        <f>E21*E22</f>
        <v>0</v>
      </c>
      <c r="F23" s="2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4" t="s">
        <v>29</v>
      </c>
      <c r="B24" s="2"/>
      <c r="C24" s="2"/>
      <c r="D24" s="2"/>
      <c r="E24" s="26">
        <v>0.12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4" t="s">
        <v>30</v>
      </c>
      <c r="B25" s="2"/>
      <c r="C25" s="2"/>
      <c r="D25" s="2"/>
      <c r="E25" s="28">
        <v>7.0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24" t="s">
        <v>31</v>
      </c>
      <c r="B26" s="2"/>
      <c r="C26" s="2"/>
      <c r="D26" s="2"/>
      <c r="E26" s="27">
        <f>E21*E24*(E25/12)</f>
        <v>0</v>
      </c>
      <c r="F26" s="2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29" t="s">
        <v>32</v>
      </c>
      <c r="B27" s="2"/>
      <c r="C27" s="2"/>
      <c r="D27" s="2"/>
      <c r="E27" s="2"/>
      <c r="F27" s="3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4" t="s">
        <v>33</v>
      </c>
      <c r="B28" s="2"/>
      <c r="C28" s="2"/>
      <c r="D28" s="2"/>
      <c r="E28" s="12">
        <v>3000.0</v>
      </c>
      <c r="F28" s="1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4" t="s">
        <v>34</v>
      </c>
      <c r="B29" s="2"/>
      <c r="C29" s="2"/>
      <c r="D29" s="2"/>
      <c r="E29" s="27">
        <f>E15*0.002</f>
        <v>0</v>
      </c>
      <c r="F29" s="1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24" t="s">
        <v>35</v>
      </c>
      <c r="B30" s="2"/>
      <c r="C30" s="2"/>
      <c r="D30" s="2"/>
      <c r="E30" s="12">
        <v>300.0</v>
      </c>
      <c r="F30" s="1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4" t="s">
        <v>36</v>
      </c>
      <c r="B31" s="2"/>
      <c r="C31" s="2"/>
      <c r="D31" s="2"/>
      <c r="E31" s="12">
        <v>500.0</v>
      </c>
      <c r="F31" s="1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24" t="s">
        <v>37</v>
      </c>
      <c r="B32" s="2"/>
      <c r="C32" s="2"/>
      <c r="D32" s="2"/>
      <c r="E32" s="27">
        <f>SUM(E28:E31)</f>
        <v>3800</v>
      </c>
      <c r="F32" s="2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0" t="s">
        <v>38</v>
      </c>
      <c r="B34" s="2"/>
      <c r="C34" s="2"/>
      <c r="D34" s="3"/>
      <c r="E34" s="31">
        <f>E18+E20+E23+E26+E32</f>
        <v>3800</v>
      </c>
      <c r="F34" s="18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1" t="s">
        <v>39</v>
      </c>
      <c r="B35" s="2"/>
      <c r="C35" s="2"/>
      <c r="D35" s="3"/>
      <c r="E35" s="22">
        <f>E15-E34</f>
        <v>-3800</v>
      </c>
      <c r="F35" s="2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1" t="s">
        <v>40</v>
      </c>
      <c r="B36" s="2"/>
      <c r="C36" s="2"/>
      <c r="D36" s="3"/>
      <c r="E36" s="32" t="str">
        <f>IFERROR(E35/E15,"")</f>
        <v/>
      </c>
      <c r="F36" s="2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5" t="s">
        <v>41</v>
      </c>
      <c r="B38" s="2"/>
      <c r="C38" s="2"/>
      <c r="D38" s="2"/>
      <c r="E38" s="2"/>
      <c r="F38" s="3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3" t="s">
        <v>42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3" t="s">
        <v>43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3" t="s">
        <v>44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3" t="s">
        <v>45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3" t="s">
        <v>46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6">
    <mergeCell ref="A1:F1"/>
    <mergeCell ref="A2:F2"/>
    <mergeCell ref="A3:B3"/>
    <mergeCell ref="D3:E3"/>
    <mergeCell ref="A4:B4"/>
    <mergeCell ref="D4:E4"/>
    <mergeCell ref="A6:F6"/>
    <mergeCell ref="A11:D11"/>
    <mergeCell ref="A13:F13"/>
    <mergeCell ref="A14:D14"/>
    <mergeCell ref="A15:D15"/>
    <mergeCell ref="A17:F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35:D35"/>
    <mergeCell ref="A36:D36"/>
    <mergeCell ref="A38:F38"/>
    <mergeCell ref="A39:F39"/>
    <mergeCell ref="A40:F40"/>
    <mergeCell ref="A41:F41"/>
    <mergeCell ref="A42:F42"/>
    <mergeCell ref="A43:F43"/>
    <mergeCell ref="A27:F27"/>
    <mergeCell ref="A28:D28"/>
    <mergeCell ref="A29:D29"/>
    <mergeCell ref="A30:D30"/>
    <mergeCell ref="A31:D31"/>
    <mergeCell ref="A32:D32"/>
    <mergeCell ref="A34:D34"/>
  </mergeCells>
  <printOptions/>
  <pageMargins bottom="1.0" footer="0.0" header="0.0" left="0.75" right="0.75" top="1.0"/>
  <pageSetup paperSize="9" orientation="portrait"/>
  <drawing r:id="rId1"/>
</worksheet>
</file>